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drawingml.chart+xml" PartName="/xl/charts/chart1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</workbook>
</file>

<file path=xl/sharedStrings.xml><?xml version="1.0" encoding="utf-8"?>
<sst xmlns="http://schemas.openxmlformats.org/spreadsheetml/2006/main" count="59" uniqueCount="41">
  <si>
    <t>Cardstock Sample Measurements</t>
  </si>
  <si>
    <t>Cardboard Deflection Measurements</t>
  </si>
  <si>
    <t>Loads and weights</t>
  </si>
  <si>
    <t>Sample</t>
  </si>
  <si>
    <t>Thickness 25 mm from end A</t>
  </si>
  <si>
    <t>Thickness 25 mm from end B</t>
  </si>
  <si>
    <t>Deflection (m) between base and sample</t>
  </si>
  <si>
    <t>Load</t>
  </si>
  <si>
    <t>Item</t>
  </si>
  <si>
    <t>Weight in g (with hook)</t>
  </si>
  <si>
    <t>Base</t>
  </si>
  <si>
    <t>No Load</t>
  </si>
  <si>
    <t>Load 1 (.16g)</t>
  </si>
  <si>
    <t>Load 2 (.53g)</t>
  </si>
  <si>
    <t xml:space="preserve">Load 3 (.92g) </t>
  </si>
  <si>
    <t>Load 4 (1.07g)</t>
  </si>
  <si>
    <t>Load 5 (1.73g)</t>
  </si>
  <si>
    <t>Load 6 (2.48)</t>
  </si>
  <si>
    <t>Hook</t>
  </si>
  <si>
    <t>Safety Pin Head</t>
  </si>
  <si>
    <t>1 Safety Pin (empty)</t>
  </si>
  <si>
    <t>Beaded Safety Pin</t>
  </si>
  <si>
    <t>2 Safety Pins (empty)</t>
  </si>
  <si>
    <t>3 Safety Pins (empty)</t>
  </si>
  <si>
    <t>Cardstock Deflection from the Base</t>
  </si>
  <si>
    <t>Deflection (m) from base without initial deflection</t>
  </si>
  <si>
    <t>Weight in kg (with hook)</t>
  </si>
  <si>
    <t xml:space="preserve">Sample </t>
  </si>
  <si>
    <t>Average</t>
  </si>
  <si>
    <t>Maximum Deflection (D) = (P(l^3)))/(3*E*I)</t>
  </si>
  <si>
    <t>difference when under load</t>
  </si>
  <si>
    <t>E = (PL^3)/(3ID)</t>
  </si>
  <si>
    <t>L When Under Load</t>
  </si>
  <si>
    <t>Sample 1</t>
  </si>
  <si>
    <t>Sample 2</t>
  </si>
  <si>
    <t>Sample 3</t>
  </si>
  <si>
    <t>I=</t>
  </si>
  <si>
    <t>l when under load</t>
  </si>
  <si>
    <t>Youngs Modulus (E)</t>
  </si>
  <si>
    <t>Mass</t>
  </si>
  <si>
    <t>Deflectiion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</si>
</sst>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4">
    <font>
      <sz val="10.0"/>
      <color rgb="FF000000"/>
      <name val="Arial"/>
    </font>
    <font>
      <color theme="1"/>
      <name val="Arial"/>
    </font>
    <font/>
    <font>
      <sz val="11.0"/>
      <color rgb="FF000000"/>
      <name val="Inconsolata"/>
    </font>
  </fonts>
  <fills count="4">
    <fill>
      <patternFill patternType="none"/>
    </fill>
    <fill>
      <patternFill patternType="lightGray"/>
    </fill>
    <fill>
      <patternFill patternType="solid">
        <fgColor rgb="FFC9DAF8"/>
        <bgColor rgb="FFC9DAF8"/>
      </patternFill>
    </fill>
    <fill>
      <patternFill patternType="solid">
        <fgColor rgb="FFFFFFFF"/>
        <bgColor rgb="FFFFFFFF"/>
      </patternFill>
    </fill>
  </fills>
  <borders count="9">
    <border/>
    <border>
      <left style="thin">
        <color rgb="FF000000"/>
      </left>
      <top style="thin">
        <color rgb="FF000000"/>
      </top>
      <bottom style="thin">
        <color rgb="FF000000"/>
      </bottom>
    </border>
    <border>
      <top style="thin">
        <color rgb="FF000000"/>
      </top>
      <bottom style="thin">
        <color rgb="FF000000"/>
      </bottom>
    </border>
    <border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left style="thin">
        <color rgb="FF000000"/>
      </left>
      <top style="thin">
        <color rgb="FF000000"/>
      </top>
    </border>
  </borders>
  <cellStyleXfs count="1">
    <xf borderId="0" fillId="0" fontId="0" numFmtId="0" applyAlignment="1" applyFont="1"/>
  </cellStyleXfs>
  <cellXfs count="35">
    <xf borderId="0" fillId="0" fontId="0" numFmtId="0" xfId="0" applyAlignment="1" applyFont="1">
      <alignment readingOrder="0" shrinkToFit="0" vertical="bottom" wrapText="0"/>
    </xf>
    <xf borderId="1" fillId="2" fontId="1" numFmtId="0" xfId="0" applyAlignment="1" applyBorder="1" applyFill="1" applyFont="1">
      <alignment horizontal="center" readingOrder="0" shrinkToFit="0" wrapText="1"/>
    </xf>
    <xf borderId="2" fillId="0" fontId="2" numFmtId="0" xfId="0" applyBorder="1" applyFont="1"/>
    <xf borderId="3" fillId="0" fontId="2" numFmtId="0" xfId="0" applyBorder="1" applyFont="1"/>
    <xf borderId="1" fillId="2" fontId="1" numFmtId="0" xfId="0" applyAlignment="1" applyBorder="1" applyFont="1">
      <alignment horizontal="center" readingOrder="0"/>
    </xf>
    <xf borderId="4" fillId="0" fontId="1" numFmtId="0" xfId="0" applyAlignment="1" applyBorder="1" applyFont="1">
      <alignment horizontal="center" readingOrder="0" shrinkToFit="0" wrapText="1"/>
    </xf>
    <xf borderId="4" fillId="0" fontId="1" numFmtId="0" xfId="0" applyAlignment="1" applyBorder="1" applyFont="1">
      <alignment horizontal="left" readingOrder="0" shrinkToFit="0" wrapText="1"/>
    </xf>
    <xf borderId="1" fillId="0" fontId="1" numFmtId="0" xfId="0" applyAlignment="1" applyBorder="1" applyFont="1">
      <alignment horizontal="left" readingOrder="0" shrinkToFit="0" wrapText="1"/>
    </xf>
    <xf borderId="4" fillId="0" fontId="1" numFmtId="0" xfId="0" applyAlignment="1" applyBorder="1" applyFont="1">
      <alignment horizontal="center" readingOrder="0"/>
    </xf>
    <xf borderId="5" fillId="0" fontId="1" numFmtId="0" xfId="0" applyAlignment="1" applyBorder="1" applyFont="1">
      <alignment horizontal="center" readingOrder="0" shrinkToFit="0" wrapText="1"/>
    </xf>
    <xf borderId="0" fillId="0" fontId="1" numFmtId="0" xfId="0" applyAlignment="1" applyFont="1">
      <alignment horizontal="center" readingOrder="0"/>
    </xf>
    <xf borderId="6" fillId="0" fontId="1" numFmtId="0" xfId="0" applyAlignment="1" applyBorder="1" applyFont="1">
      <alignment horizontal="center" readingOrder="0" shrinkToFit="0" wrapText="1"/>
    </xf>
    <xf borderId="7" fillId="0" fontId="1" numFmtId="0" xfId="0" applyAlignment="1" applyBorder="1" applyFont="1">
      <alignment horizontal="center" readingOrder="0"/>
    </xf>
    <xf borderId="4" fillId="0" fontId="1" numFmtId="0" xfId="0" applyAlignment="1" applyBorder="1" applyFont="1">
      <alignment horizontal="left"/>
    </xf>
    <xf borderId="1" fillId="0" fontId="1" numFmtId="0" xfId="0" applyAlignment="1" applyBorder="1" applyFont="1">
      <alignment horizontal="left" readingOrder="0"/>
    </xf>
    <xf borderId="7" fillId="0" fontId="1" numFmtId="0" xfId="0" applyAlignment="1" applyBorder="1" applyFont="1">
      <alignment horizontal="left" readingOrder="0"/>
    </xf>
    <xf borderId="4" fillId="0" fontId="1" numFmtId="0" xfId="0" applyAlignment="1" applyBorder="1" applyFont="1">
      <alignment readingOrder="0"/>
    </xf>
    <xf borderId="1" fillId="0" fontId="1" numFmtId="0" xfId="0" applyAlignment="1" applyBorder="1" applyFont="1">
      <alignment readingOrder="0"/>
    </xf>
    <xf borderId="7" fillId="0" fontId="1" numFmtId="0" xfId="0" applyBorder="1" applyFont="1"/>
    <xf borderId="4" fillId="0" fontId="1" numFmtId="0" xfId="0" applyBorder="1" applyFont="1"/>
    <xf borderId="1" fillId="0" fontId="1" numFmtId="0" xfId="0" applyBorder="1" applyFont="1"/>
    <xf borderId="4" fillId="0" fontId="1" numFmtId="11" xfId="0" applyBorder="1" applyFont="1" applyNumberFormat="1"/>
    <xf borderId="0" fillId="0" fontId="1" numFmtId="0" xfId="0" applyAlignment="1" applyFont="1">
      <alignment readingOrder="0"/>
    </xf>
    <xf borderId="4" fillId="0" fontId="1" numFmtId="0" xfId="0" applyAlignment="1" applyBorder="1" applyFont="1">
      <alignment horizontal="left" readingOrder="0"/>
    </xf>
    <xf borderId="7" fillId="0" fontId="1" numFmtId="0" xfId="0" applyAlignment="1" applyBorder="1" applyFont="1">
      <alignment readingOrder="0"/>
    </xf>
    <xf borderId="0" fillId="0" fontId="1" numFmtId="0" xfId="0" applyFont="1"/>
    <xf borderId="5" fillId="0" fontId="1" numFmtId="0" xfId="0" applyAlignment="1" applyBorder="1" applyFont="1">
      <alignment readingOrder="0"/>
    </xf>
    <xf borderId="5" fillId="0" fontId="1" numFmtId="0" xfId="0" applyBorder="1" applyFont="1"/>
    <xf borderId="8" fillId="0" fontId="1" numFmtId="0" xfId="0" applyBorder="1" applyFont="1"/>
    <xf borderId="4" fillId="0" fontId="1" numFmtId="11" xfId="0" applyAlignment="1" applyBorder="1" applyFont="1" applyNumberFormat="1">
      <alignment readingOrder="0"/>
    </xf>
    <xf borderId="0" fillId="0" fontId="1" numFmtId="4" xfId="0" applyAlignment="1" applyFont="1" applyNumberFormat="1">
      <alignment readingOrder="0"/>
    </xf>
    <xf borderId="0" fillId="0" fontId="1" numFmtId="4" xfId="0" applyFont="1" applyNumberFormat="1"/>
    <xf borderId="4" fillId="2" fontId="1" numFmtId="0" xfId="0" applyAlignment="1" applyBorder="1" applyFont="1">
      <alignment readingOrder="0"/>
    </xf>
    <xf borderId="4" fillId="3" fontId="3" numFmtId="11" xfId="0" applyBorder="1" applyFill="1" applyFont="1" applyNumberFormat="1"/>
    <xf borderId="0" fillId="0" fontId="1" numFmtId="11" xfId="0" applyFont="1" applyNumberForma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/Relationships>
</file>

<file path=xl/charts/chart1.xml><?xml version="1.0" encoding="utf-8"?>
<c:chartSpace xmlns:a="http://schemas.openxmlformats.org/drawingml/2006/main" xmlns:c="http://schemas.openxmlformats.org/drawingml/2006/chart" xmlns:r="http://schemas.openxmlformats.org/officeDocument/2006/relationships" xmlns:mc="http://schemas.openxmlformats.org/markup-compatibility/2006" xmlns:mv="urn:schemas-microsoft-com:mac:vml" xmlns:c14="http://schemas.microsoft.com/office/drawing/2007/8/2/chart">
  <c:chart>
    <c:title>
      <c:tx>
        <c:rich>
          <a:bodyPr/>
          <a:lstStyle/>
          <a:p>
            <a:pPr lvl="0">
              <a:defRPr b="0">
                <a:solidFill>
                  <a:srgbClr val="757575"/>
                </a:solidFill>
                <a:latin typeface="+mn-lt"/>
              </a:defRPr>
            </a:pPr>
            <a:r>
              <a:rPr b="0">
                <a:solidFill>
                  <a:srgbClr val="757575"/>
                </a:solidFill>
                <a:latin typeface="+mn-lt"/>
              </a:rPr>
              <a:t>Deflection vs. Mass</a:t>
            </a:r>
          </a:p>
        </c:rich>
      </c:tx>
      <c:overlay val="0"/>
    </c:title>
    <c:plotArea>
      <c:layout/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ymbol val="circle"/>
            <c:size val="7"/>
            <c:spPr>
              <a:solidFill>
                <a:schemeClr val="accent1"/>
              </a:solidFill>
              <a:ln cmpd="sng">
                <a:solidFill>
                  <a:schemeClr val="accent1"/>
                </a:solidFill>
              </a:ln>
            </c:spPr>
          </c:marker>
          <c:trendline>
            <c:name/>
            <c:spPr>
              <a:ln w="19050">
                <a:solidFill>
                  <a:srgbClr val="000000"/>
                </a:solidFill>
              </a:ln>
            </c:spPr>
            <c:trendlineType val="exp"/>
            <c:dispRSqr val="0"/>
            <c:dispEq val="1"/>
          </c:trendline>
          <c:xVal>
            <c:numRef>
              <c:f>Sheet1!$F$33:$K$33</c:f>
            </c:numRef>
          </c:xVal>
          <c:yVal>
            <c:numRef>
              <c:f>Sheet1!$F$34:$K$34</c:f>
              <c:numCache/>
            </c:numRef>
          </c:y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129131836"/>
        <c:axId val="1239392134"/>
      </c:scatterChart>
      <c:valAx>
        <c:axId val="1129131836"/>
        <c:scaling>
          <c:orientation val="minMax"/>
        </c:scaling>
        <c:delete val="0"/>
        <c:axPos val="b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Mass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239392134"/>
      </c:valAx>
      <c:valAx>
        <c:axId val="1239392134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minorGridlines>
          <c:spPr>
            <a:ln>
              <a:solidFill>
                <a:srgbClr val="CCCCCC">
                  <a:alpha val="0"/>
                </a:srgbClr>
              </a:solidFill>
            </a:ln>
          </c:spPr>
        </c:minorGridlines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r>
                  <a:rPr b="0">
                    <a:solidFill>
                      <a:srgbClr val="000000"/>
                    </a:solidFill>
                    <a:latin typeface="+mn-lt"/>
                  </a:rPr>
                  <a:t>Deflectiion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b="0">
                <a:solidFill>
                  <a:srgbClr val="000000"/>
                </a:solidFill>
                <a:latin typeface="+mn-lt"/>
              </a:defRPr>
            </a:pPr>
          </a:p>
        </c:txPr>
        <c:crossAx val="1129131836"/>
      </c:valAx>
    </c:plotArea>
    <c:legend>
      <c:legendPos val="r"/>
      <c:overlay val="0"/>
      <c:txPr>
        <a:bodyPr/>
        <a:lstStyle/>
        <a:p>
          <a:pPr lvl="0">
            <a:defRPr b="0">
              <a:solidFill>
                <a:srgbClr val="1A1A1A"/>
              </a:solidFill>
              <a:latin typeface="+mn-lt"/>
            </a:defRPr>
          </a:pPr>
        </a:p>
      </c:txPr>
    </c:legend>
    <c:plotVisOnly val="1"/>
  </c:chart>
</c:chartSpace>
</file>

<file path=xl/drawings/_rels/drawing1.xml.rels><?xml version="1.0" encoding="UTF-8" standalone="yes"?>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>
  <xdr:oneCellAnchor>
    <xdr:from>
      <xdr:col>4</xdr:col>
      <xdr:colOff>9525</xdr:colOff>
      <xdr:row>35</xdr:row>
      <xdr:rowOff>114300</xdr:rowOff>
    </xdr:from>
    <xdr:ext cx="5715000" cy="3533775"/>
    <xdr:graphicFrame>
      <xdr:nvGraphicFramePr>
        <xdr:cNvPr id="1" name="Chart 1" title="Chart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r:id="rId1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75"/>
  <cols>
    <col customWidth="1" min="1" max="1" width="8.86"/>
    <col customWidth="1" min="2" max="2" width="14.14"/>
    <col customWidth="1" min="5" max="5" width="18.57"/>
    <col customWidth="1" min="6" max="6" width="10.0"/>
    <col customWidth="1" min="7" max="7" width="11.14"/>
    <col customWidth="1" min="8" max="8" width="10.71"/>
    <col customWidth="1" min="9" max="9" width="11.43"/>
    <col customWidth="1" min="10" max="10" width="9.57"/>
    <col customWidth="1" min="11" max="12" width="9.14"/>
    <col customWidth="1" min="15" max="15" width="23.43"/>
    <col customWidth="1" min="16" max="16" width="20.29"/>
  </cols>
  <sheetData>
    <row r="1">
      <c r="A1" s="1" t="s">
        <v>0</v>
      </c>
      <c r="B1" s="2"/>
      <c r="C1" s="3"/>
      <c r="E1" s="1" t="s">
        <v>1</v>
      </c>
      <c r="F1" s="2"/>
      <c r="G1" s="2"/>
      <c r="H1" s="2"/>
      <c r="I1" s="2"/>
      <c r="J1" s="2"/>
      <c r="K1" s="2"/>
      <c r="L1" s="3"/>
      <c r="N1" s="4" t="s">
        <v>2</v>
      </c>
      <c r="O1" s="2"/>
      <c r="P1" s="3"/>
    </row>
    <row r="2">
      <c r="A2" s="5" t="s">
        <v>3</v>
      </c>
      <c r="B2" s="5" t="s">
        <v>4</v>
      </c>
      <c r="C2" s="5" t="s">
        <v>5</v>
      </c>
      <c r="E2" s="6"/>
      <c r="F2" s="7" t="s">
        <v>6</v>
      </c>
      <c r="G2" s="2"/>
      <c r="H2" s="2"/>
      <c r="I2" s="2"/>
      <c r="J2" s="2"/>
      <c r="K2" s="2"/>
      <c r="L2" s="3"/>
      <c r="N2" s="8" t="s">
        <v>7</v>
      </c>
      <c r="O2" s="8" t="s">
        <v>8</v>
      </c>
      <c r="P2" s="8" t="s">
        <v>9</v>
      </c>
    </row>
    <row r="3">
      <c r="A3" s="5" t="s">
        <v>10</v>
      </c>
      <c r="B3" s="5">
        <v>0.23</v>
      </c>
      <c r="C3" s="5">
        <v>0.23</v>
      </c>
      <c r="E3" s="5" t="s">
        <v>3</v>
      </c>
      <c r="F3" s="5" t="s">
        <v>11</v>
      </c>
      <c r="G3" s="5" t="s">
        <v>12</v>
      </c>
      <c r="H3" s="5" t="s">
        <v>13</v>
      </c>
      <c r="I3" s="5" t="s">
        <v>14</v>
      </c>
      <c r="J3" s="5" t="s">
        <v>15</v>
      </c>
      <c r="K3" s="5" t="s">
        <v>16</v>
      </c>
      <c r="L3" s="5" t="s">
        <v>17</v>
      </c>
      <c r="N3" s="8">
        <v>1.0</v>
      </c>
      <c r="O3" s="8" t="s">
        <v>18</v>
      </c>
      <c r="P3" s="8">
        <v>0.16</v>
      </c>
    </row>
    <row r="4">
      <c r="A4" s="5">
        <v>1.0</v>
      </c>
      <c r="B4" s="5">
        <v>0.23</v>
      </c>
      <c r="C4" s="5">
        <v>0.23</v>
      </c>
      <c r="E4" s="5">
        <v>1.0</v>
      </c>
      <c r="F4" s="5">
        <v>0.00204</v>
      </c>
      <c r="G4" s="5">
        <v>0.00498</v>
      </c>
      <c r="H4" s="5">
        <v>0.01506</v>
      </c>
      <c r="I4" s="5">
        <v>0.02575</v>
      </c>
      <c r="J4" s="5">
        <v>0.03002</v>
      </c>
      <c r="K4" s="5">
        <v>0.04435</v>
      </c>
      <c r="L4" s="5">
        <v>0.05704</v>
      </c>
      <c r="N4" s="8">
        <v>2.0</v>
      </c>
      <c r="O4" s="8" t="s">
        <v>19</v>
      </c>
      <c r="P4" s="8">
        <f>P3+0.37</f>
        <v>0.53</v>
      </c>
    </row>
    <row r="5">
      <c r="A5" s="5">
        <v>2.0</v>
      </c>
      <c r="B5" s="5">
        <v>0.23</v>
      </c>
      <c r="C5" s="5">
        <v>0.23</v>
      </c>
      <c r="E5" s="5">
        <v>2.0</v>
      </c>
      <c r="F5" s="5">
        <v>0.00277</v>
      </c>
      <c r="G5" s="5">
        <v>0.00579</v>
      </c>
      <c r="H5" s="5">
        <v>0.01672</v>
      </c>
      <c r="I5" s="5">
        <v>0.02688</v>
      </c>
      <c r="J5" s="5">
        <v>0.0318</v>
      </c>
      <c r="K5" s="5">
        <v>0.04558</v>
      </c>
      <c r="L5" s="5">
        <v>0.05834</v>
      </c>
      <c r="N5" s="8">
        <v>3.0</v>
      </c>
      <c r="O5" s="8" t="s">
        <v>20</v>
      </c>
      <c r="P5" s="8">
        <f>P3+0.76</f>
        <v>0.92</v>
      </c>
    </row>
    <row r="6">
      <c r="A6" s="5">
        <v>3.0</v>
      </c>
      <c r="B6" s="5">
        <v>0.23</v>
      </c>
      <c r="C6" s="9">
        <v>0.23</v>
      </c>
      <c r="E6" s="5">
        <v>3.0</v>
      </c>
      <c r="F6" s="5">
        <v>0.00261</v>
      </c>
      <c r="G6" s="5">
        <v>0.00452</v>
      </c>
      <c r="H6" s="5">
        <v>0.01546</v>
      </c>
      <c r="I6" s="5">
        <v>0.02683</v>
      </c>
      <c r="J6" s="5">
        <v>0.03004</v>
      </c>
      <c r="K6" s="5">
        <v>0.04627</v>
      </c>
      <c r="L6" s="5">
        <v>0.0604</v>
      </c>
      <c r="N6" s="8">
        <v>4.0</v>
      </c>
      <c r="O6" s="10" t="s">
        <v>21</v>
      </c>
      <c r="P6" s="8">
        <f>P3+0.91</f>
        <v>1.07</v>
      </c>
    </row>
    <row r="7">
      <c r="C7" s="11"/>
      <c r="N7" s="8">
        <v>5.0</v>
      </c>
      <c r="O7" s="8" t="s">
        <v>22</v>
      </c>
      <c r="P7" s="8">
        <f>P3+1.57</f>
        <v>1.73</v>
      </c>
    </row>
    <row r="8">
      <c r="N8" s="8">
        <v>6.0</v>
      </c>
      <c r="O8" s="8" t="s">
        <v>23</v>
      </c>
      <c r="P8" s="8">
        <f>P3+2.32</f>
        <v>2.48</v>
      </c>
    </row>
    <row r="10">
      <c r="E10" s="4" t="s">
        <v>24</v>
      </c>
      <c r="F10" s="2"/>
      <c r="G10" s="2"/>
      <c r="H10" s="2"/>
      <c r="I10" s="2"/>
      <c r="J10" s="2"/>
      <c r="K10" s="2"/>
      <c r="L10" s="12"/>
      <c r="N10" s="4" t="s">
        <v>2</v>
      </c>
      <c r="O10" s="2"/>
      <c r="P10" s="3"/>
    </row>
    <row r="11">
      <c r="E11" s="13"/>
      <c r="F11" s="14" t="s">
        <v>25</v>
      </c>
      <c r="G11" s="2"/>
      <c r="H11" s="2"/>
      <c r="I11" s="2"/>
      <c r="J11" s="2"/>
      <c r="K11" s="2"/>
      <c r="L11" s="15"/>
      <c r="N11" s="8" t="s">
        <v>7</v>
      </c>
      <c r="O11" s="8" t="s">
        <v>8</v>
      </c>
      <c r="P11" s="8" t="s">
        <v>26</v>
      </c>
    </row>
    <row r="12">
      <c r="E12" s="16" t="s">
        <v>27</v>
      </c>
      <c r="F12" s="16">
        <v>1.0</v>
      </c>
      <c r="G12" s="16">
        <v>2.0</v>
      </c>
      <c r="H12" s="16">
        <v>3.0</v>
      </c>
      <c r="I12" s="16">
        <v>4.0</v>
      </c>
      <c r="J12" s="16">
        <v>5.0</v>
      </c>
      <c r="K12" s="17">
        <v>6.0</v>
      </c>
      <c r="L12" s="18"/>
      <c r="N12" s="8">
        <v>1.0</v>
      </c>
      <c r="O12" s="8" t="s">
        <v>18</v>
      </c>
      <c r="P12" s="8">
        <v>1.6E-4</v>
      </c>
    </row>
    <row r="13">
      <c r="E13" s="16">
        <v>1.0</v>
      </c>
      <c r="F13" s="19">
        <f t="shared" ref="F13:F15" si="1">G4-F4</f>
        <v>0.00294</v>
      </c>
      <c r="G13" s="19">
        <f t="shared" ref="G13:G15" si="2">H4-F4</f>
        <v>0.01302</v>
      </c>
      <c r="H13" s="19">
        <f t="shared" ref="H13:H15" si="3">I4-F4</f>
        <v>0.02371</v>
      </c>
      <c r="I13" s="19">
        <f t="shared" ref="I13:I15" si="4">J4-F4</f>
        <v>0.02798</v>
      </c>
      <c r="J13" s="19">
        <f t="shared" ref="J13:J15" si="5">K4-F4</f>
        <v>0.04231</v>
      </c>
      <c r="K13" s="20">
        <f t="shared" ref="K13:K15" si="6">L4-F4</f>
        <v>0.055</v>
      </c>
      <c r="L13" s="18"/>
      <c r="N13" s="8">
        <v>2.0</v>
      </c>
      <c r="O13" s="8" t="s">
        <v>19</v>
      </c>
      <c r="P13" s="8">
        <v>5.3E-4</v>
      </c>
    </row>
    <row r="14">
      <c r="E14" s="16">
        <v>2.0</v>
      </c>
      <c r="F14" s="19">
        <f t="shared" si="1"/>
        <v>0.00302</v>
      </c>
      <c r="G14" s="19">
        <f t="shared" si="2"/>
        <v>0.01395</v>
      </c>
      <c r="H14" s="19">
        <f t="shared" si="3"/>
        <v>0.02411</v>
      </c>
      <c r="I14" s="19">
        <f t="shared" si="4"/>
        <v>0.02903</v>
      </c>
      <c r="J14" s="19">
        <f t="shared" si="5"/>
        <v>0.04281</v>
      </c>
      <c r="K14" s="20">
        <f t="shared" si="6"/>
        <v>0.05557</v>
      </c>
      <c r="L14" s="18"/>
      <c r="N14" s="8">
        <v>3.0</v>
      </c>
      <c r="O14" s="8" t="s">
        <v>20</v>
      </c>
      <c r="P14" s="8">
        <v>9.2E-4</v>
      </c>
    </row>
    <row r="15">
      <c r="E15" s="16">
        <v>3.0</v>
      </c>
      <c r="F15" s="19">
        <f t="shared" si="1"/>
        <v>0.00191</v>
      </c>
      <c r="G15" s="19">
        <f t="shared" si="2"/>
        <v>0.01285</v>
      </c>
      <c r="H15" s="19">
        <f t="shared" si="3"/>
        <v>0.02422</v>
      </c>
      <c r="I15" s="19">
        <f t="shared" si="4"/>
        <v>0.02743</v>
      </c>
      <c r="J15" s="19">
        <f t="shared" si="5"/>
        <v>0.04366</v>
      </c>
      <c r="K15" s="20">
        <f t="shared" si="6"/>
        <v>0.05779</v>
      </c>
      <c r="L15" s="18"/>
      <c r="N15" s="8">
        <v>4.0</v>
      </c>
      <c r="O15" s="10" t="s">
        <v>21</v>
      </c>
      <c r="P15" s="8">
        <v>0.00107</v>
      </c>
    </row>
    <row r="16">
      <c r="E16" s="16"/>
      <c r="F16" s="19"/>
      <c r="G16" s="19"/>
      <c r="H16" s="19"/>
      <c r="I16" s="19"/>
      <c r="J16" s="19"/>
      <c r="K16" s="19"/>
      <c r="N16" s="8">
        <v>5.0</v>
      </c>
      <c r="O16" s="8" t="s">
        <v>22</v>
      </c>
      <c r="P16" s="8">
        <v>0.00173</v>
      </c>
    </row>
    <row r="17">
      <c r="E17" s="16" t="s">
        <v>28</v>
      </c>
      <c r="F17" s="21">
        <f t="shared" ref="F17:K17" si="7">Average(F13:F15)</f>
        <v>0.002623333333</v>
      </c>
      <c r="G17" s="21">
        <f t="shared" si="7"/>
        <v>0.01327333333</v>
      </c>
      <c r="H17" s="21">
        <f t="shared" si="7"/>
        <v>0.02401333333</v>
      </c>
      <c r="I17" s="21">
        <f t="shared" si="7"/>
        <v>0.02814666667</v>
      </c>
      <c r="J17" s="21">
        <f t="shared" si="7"/>
        <v>0.04292666667</v>
      </c>
      <c r="K17" s="21">
        <f t="shared" si="7"/>
        <v>0.05612</v>
      </c>
      <c r="N17" s="8">
        <v>6.0</v>
      </c>
      <c r="O17" s="8" t="s">
        <v>23</v>
      </c>
      <c r="P17" s="8">
        <v>0.00248</v>
      </c>
    </row>
    <row r="18">
      <c r="N18" s="22"/>
      <c r="O18" s="22"/>
      <c r="P18" s="22"/>
      <c r="Q18" s="22"/>
    </row>
    <row r="19">
      <c r="B19" s="22" t="s">
        <v>29</v>
      </c>
      <c r="N19" s="22" t="s">
        <v>30</v>
      </c>
    </row>
    <row r="20">
      <c r="B20" s="22" t="s">
        <v>31</v>
      </c>
      <c r="E20" s="4" t="s">
        <v>32</v>
      </c>
      <c r="F20" s="2"/>
      <c r="G20" s="2"/>
      <c r="H20" s="2"/>
      <c r="I20" s="2"/>
      <c r="J20" s="2"/>
      <c r="K20" s="3"/>
      <c r="L20" s="10"/>
      <c r="O20" s="22" t="s">
        <v>33</v>
      </c>
      <c r="P20" s="22" t="s">
        <v>34</v>
      </c>
      <c r="Q20" s="22" t="s">
        <v>35</v>
      </c>
    </row>
    <row r="21">
      <c r="E21" s="23" t="s">
        <v>3</v>
      </c>
      <c r="F21" s="23">
        <v>1.0</v>
      </c>
      <c r="G21" s="23">
        <v>2.0</v>
      </c>
      <c r="H21" s="23">
        <v>3.0</v>
      </c>
      <c r="I21" s="23">
        <v>4.0</v>
      </c>
      <c r="J21" s="23">
        <v>5.0</v>
      </c>
      <c r="K21" s="14">
        <v>6.0</v>
      </c>
      <c r="L21" s="24"/>
      <c r="N21" s="22">
        <v>1.0</v>
      </c>
      <c r="O21" s="22">
        <v>0.0</v>
      </c>
      <c r="P21" s="22">
        <v>0.0</v>
      </c>
      <c r="Q21" s="22">
        <v>0.0</v>
      </c>
    </row>
    <row r="22">
      <c r="A22" s="22" t="s">
        <v>36</v>
      </c>
      <c r="B22" s="25">
        <f>(0.025*(0.1^3))/12</f>
        <v>0.000002083333333</v>
      </c>
      <c r="E22" s="16">
        <v>1.0</v>
      </c>
      <c r="F22" s="16">
        <v>0.1</v>
      </c>
      <c r="G22" s="16">
        <f>O31</f>
        <v>0.09925</v>
      </c>
      <c r="H22" s="16">
        <f>O32</f>
        <v>0.0955</v>
      </c>
      <c r="I22" s="16">
        <f>O33</f>
        <v>0.09484</v>
      </c>
      <c r="J22" s="16">
        <f>O34</f>
        <v>0.0892</v>
      </c>
      <c r="K22" s="17">
        <f>O35</f>
        <v>0.08244</v>
      </c>
      <c r="L22" s="24"/>
      <c r="N22" s="22">
        <v>2.0</v>
      </c>
      <c r="O22" s="22">
        <v>7.5E-4</v>
      </c>
      <c r="P22" s="22">
        <v>0.00173</v>
      </c>
      <c r="Q22" s="22">
        <v>0.00194</v>
      </c>
    </row>
    <row r="23">
      <c r="E23" s="16">
        <v>2.0</v>
      </c>
      <c r="F23" s="16">
        <v>0.1</v>
      </c>
      <c r="G23" s="19">
        <f>P31</f>
        <v>0.09827</v>
      </c>
      <c r="H23" s="19">
        <f>P32</f>
        <v>0.09522</v>
      </c>
      <c r="I23" s="19">
        <f>P33</f>
        <v>0.09398</v>
      </c>
      <c r="J23" s="19">
        <f>P34</f>
        <v>0.08956</v>
      </c>
      <c r="K23" s="20">
        <f>P35</f>
        <v>0.08191</v>
      </c>
      <c r="L23" s="24"/>
      <c r="N23" s="22">
        <v>3.0</v>
      </c>
      <c r="O23" s="22">
        <v>0.0045</v>
      </c>
      <c r="P23" s="22">
        <v>0.00478</v>
      </c>
      <c r="Q23" s="22">
        <v>0.00482</v>
      </c>
    </row>
    <row r="24">
      <c r="E24" s="26">
        <v>3.0</v>
      </c>
      <c r="F24" s="26">
        <v>0.1</v>
      </c>
      <c r="G24" s="27">
        <f>Q31</f>
        <v>0.09806</v>
      </c>
      <c r="H24" s="27">
        <f>Q32</f>
        <v>0.09518</v>
      </c>
      <c r="I24" s="27">
        <f>Q33</f>
        <v>0.09418</v>
      </c>
      <c r="J24" s="27">
        <f>Q34</f>
        <v>0.09</v>
      </c>
      <c r="K24" s="28">
        <f>Q35</f>
        <v>0.0818</v>
      </c>
      <c r="L24" s="24"/>
      <c r="N24" s="22">
        <v>4.0</v>
      </c>
      <c r="O24" s="22">
        <v>0.00516</v>
      </c>
      <c r="P24" s="22">
        <v>0.00602</v>
      </c>
      <c r="Q24" s="22">
        <v>0.00582</v>
      </c>
    </row>
    <row r="25">
      <c r="E25" s="16" t="s">
        <v>28</v>
      </c>
      <c r="F25" s="29">
        <v>1.0</v>
      </c>
      <c r="G25" s="29">
        <v>1.0</v>
      </c>
      <c r="H25" s="29">
        <v>1.0</v>
      </c>
      <c r="I25" s="29">
        <v>1.0</v>
      </c>
      <c r="J25" s="29">
        <v>1.0</v>
      </c>
      <c r="K25" s="29">
        <v>1.0</v>
      </c>
      <c r="L25" s="22"/>
      <c r="N25" s="22">
        <v>5.0</v>
      </c>
      <c r="O25" s="22">
        <v>0.0108</v>
      </c>
      <c r="P25" s="22">
        <v>0.01044</v>
      </c>
      <c r="Q25" s="22">
        <v>0.01</v>
      </c>
    </row>
    <row r="26">
      <c r="E26" s="22"/>
      <c r="J26" s="25" t="str">
        <f t="shared" ref="J26:K26" si="8">S34</f>
        <v/>
      </c>
      <c r="K26" s="25" t="str">
        <f t="shared" si="8"/>
        <v/>
      </c>
      <c r="L26" s="30"/>
      <c r="N26" s="22">
        <v>6.0</v>
      </c>
      <c r="O26" s="22">
        <v>0.01756</v>
      </c>
      <c r="P26" s="22">
        <v>0.01809</v>
      </c>
      <c r="Q26" s="22">
        <v>0.0182</v>
      </c>
    </row>
    <row r="27">
      <c r="E27" s="22"/>
      <c r="F27" s="31"/>
      <c r="G27" s="31"/>
      <c r="H27" s="31"/>
      <c r="I27" s="31"/>
      <c r="J27" s="31" t="str">
        <f t="shared" ref="J27:K27" si="9">S35</f>
        <v/>
      </c>
      <c r="K27" s="31" t="str">
        <f t="shared" si="9"/>
        <v/>
      </c>
      <c r="L27" s="30"/>
    </row>
    <row r="28">
      <c r="N28" s="22" t="s">
        <v>37</v>
      </c>
    </row>
    <row r="29">
      <c r="O29" s="22" t="s">
        <v>33</v>
      </c>
      <c r="P29" s="22" t="s">
        <v>34</v>
      </c>
      <c r="Q29" s="22" t="s">
        <v>35</v>
      </c>
      <c r="R29" s="22" t="s">
        <v>28</v>
      </c>
    </row>
    <row r="30">
      <c r="E30" s="32" t="s">
        <v>7</v>
      </c>
      <c r="F30" s="16">
        <v>1.0</v>
      </c>
      <c r="G30" s="16">
        <v>2.0</v>
      </c>
      <c r="H30" s="16">
        <v>3.0</v>
      </c>
      <c r="I30" s="16">
        <v>4.0</v>
      </c>
      <c r="J30" s="16">
        <v>5.0</v>
      </c>
      <c r="K30" s="16">
        <v>6.0</v>
      </c>
      <c r="L30" s="16" t="s">
        <v>28</v>
      </c>
      <c r="N30" s="22">
        <v>1.0</v>
      </c>
      <c r="O30" s="22">
        <f t="shared" ref="O30:Q30" si="10">0.1-O21</f>
        <v>0.1</v>
      </c>
      <c r="P30" s="25">
        <f t="shared" si="10"/>
        <v>0.1</v>
      </c>
      <c r="Q30" s="25">
        <f t="shared" si="10"/>
        <v>0.1</v>
      </c>
      <c r="R30" s="25">
        <f t="shared" ref="R30:R35" si="12">AVERAGE(O30:Q30)</f>
        <v>0.1</v>
      </c>
    </row>
    <row r="31">
      <c r="E31" s="32" t="s">
        <v>38</v>
      </c>
      <c r="F31" s="21">
        <f>(P12*(F25^3))/(3*B22*F17)</f>
        <v>9758.576874</v>
      </c>
      <c r="G31" s="33">
        <f>(P13*(G25^3))/(3*B22*G17)</f>
        <v>6388.749372</v>
      </c>
      <c r="H31" s="33">
        <f>(P14*(H25^3))/(3*B22*H17)</f>
        <v>6129.927818</v>
      </c>
      <c r="I31" s="33">
        <f>(P15*(I25^3))/(3*B22*I17)</f>
        <v>6082.425391</v>
      </c>
      <c r="J31" s="33">
        <f>(P16*(J25^3))/(3*B22*J17)</f>
        <v>6448.206243</v>
      </c>
      <c r="K31" s="33">
        <f>(P17*(K25^3))/(3*B22*K17)</f>
        <v>7070.563079</v>
      </c>
      <c r="L31" s="21">
        <f>AVERAGE(F31:K31)</f>
        <v>6979.741463</v>
      </c>
      <c r="N31" s="22">
        <v>2.0</v>
      </c>
      <c r="O31" s="25">
        <f t="shared" ref="O31:Q31" si="11">0.1-O22</f>
        <v>0.09925</v>
      </c>
      <c r="P31" s="25">
        <f t="shared" si="11"/>
        <v>0.09827</v>
      </c>
      <c r="Q31" s="25">
        <f t="shared" si="11"/>
        <v>0.09806</v>
      </c>
      <c r="R31" s="25">
        <f t="shared" si="12"/>
        <v>0.09852666667</v>
      </c>
    </row>
    <row r="32">
      <c r="N32" s="22">
        <v>3.0</v>
      </c>
      <c r="O32" s="25">
        <f t="shared" ref="O32:Q32" si="13">0.1-O23</f>
        <v>0.0955</v>
      </c>
      <c r="P32" s="25">
        <f t="shared" si="13"/>
        <v>0.09522</v>
      </c>
      <c r="Q32" s="25">
        <f t="shared" si="13"/>
        <v>0.09518</v>
      </c>
      <c r="R32" s="25">
        <f t="shared" si="12"/>
        <v>0.0953</v>
      </c>
    </row>
    <row r="33">
      <c r="E33" s="22" t="s">
        <v>39</v>
      </c>
      <c r="F33" s="25">
        <f>P12</f>
        <v>0.00016</v>
      </c>
      <c r="G33" s="25">
        <f>P13</f>
        <v>0.00053</v>
      </c>
      <c r="H33" s="25">
        <f>P14</f>
        <v>0.00092</v>
      </c>
      <c r="I33" s="25">
        <f>P15</f>
        <v>0.00107</v>
      </c>
      <c r="J33" s="25">
        <f>P16</f>
        <v>0.00173</v>
      </c>
      <c r="K33" s="25">
        <f>P17</f>
        <v>0.00248</v>
      </c>
      <c r="N33" s="22">
        <v>4.0</v>
      </c>
      <c r="O33" s="25">
        <f t="shared" ref="O33:Q33" si="14">0.1-O24</f>
        <v>0.09484</v>
      </c>
      <c r="P33" s="25">
        <f t="shared" si="14"/>
        <v>0.09398</v>
      </c>
      <c r="Q33" s="25">
        <f t="shared" si="14"/>
        <v>0.09418</v>
      </c>
      <c r="R33" s="25">
        <f t="shared" si="12"/>
        <v>0.09433333333</v>
      </c>
    </row>
    <row r="34">
      <c r="E34" s="22" t="s">
        <v>40</v>
      </c>
      <c r="F34" s="34">
        <f t="shared" ref="F34:K34" si="15">F17</f>
        <v>0.002623333333</v>
      </c>
      <c r="G34" s="34">
        <f t="shared" si="15"/>
        <v>0.01327333333</v>
      </c>
      <c r="H34" s="34">
        <f t="shared" si="15"/>
        <v>0.02401333333</v>
      </c>
      <c r="I34" s="34">
        <f t="shared" si="15"/>
        <v>0.02814666667</v>
      </c>
      <c r="J34" s="34">
        <f t="shared" si="15"/>
        <v>0.04292666667</v>
      </c>
      <c r="K34" s="34">
        <f t="shared" si="15"/>
        <v>0.05612</v>
      </c>
      <c r="N34" s="22">
        <v>5.0</v>
      </c>
      <c r="O34" s="25">
        <f t="shared" ref="O34:Q34" si="16">0.1-O25</f>
        <v>0.0892</v>
      </c>
      <c r="P34" s="25">
        <f t="shared" si="16"/>
        <v>0.08956</v>
      </c>
      <c r="Q34" s="25">
        <f t="shared" si="16"/>
        <v>0.09</v>
      </c>
      <c r="R34" s="25">
        <f t="shared" si="12"/>
        <v>0.08958666667</v>
      </c>
    </row>
    <row r="35">
      <c r="F35" s="25" t="str">
        <f>F18</f>
        <v/>
      </c>
      <c r="N35" s="22">
        <v>6.0</v>
      </c>
      <c r="O35" s="25">
        <f t="shared" ref="O35:Q35" si="17">0.1-O26</f>
        <v>0.08244</v>
      </c>
      <c r="P35" s="25">
        <f t="shared" si="17"/>
        <v>0.08191</v>
      </c>
      <c r="Q35" s="25">
        <f t="shared" si="17"/>
        <v>0.0818</v>
      </c>
      <c r="R35" s="25">
        <f t="shared" si="12"/>
        <v>0.08205</v>
      </c>
    </row>
  </sheetData>
  <mergeCells count="10">
    <mergeCell ref="N19:Q19"/>
    <mergeCell ref="E20:K20"/>
    <mergeCell ref="N28:Q28"/>
    <mergeCell ref="A1:C1"/>
    <mergeCell ref="E1:L1"/>
    <mergeCell ref="N1:P1"/>
    <mergeCell ref="F2:L2"/>
    <mergeCell ref="E10:K10"/>
    <mergeCell ref="N10:P10"/>
    <mergeCell ref="F11:K11"/>
  </mergeCells>
  <drawing r:id="rId1"/>
</worksheet>
</file>